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E14"/>
  <c r="E10"/>
  <c r="E8"/>
  <c r="D13"/>
  <c r="D9"/>
  <c r="D10"/>
  <c r="D11"/>
  <c r="D12"/>
  <c r="D14"/>
  <c r="D8"/>
  <c r="C14"/>
  <c r="E9"/>
  <c r="C8"/>
</calcChain>
</file>

<file path=xl/sharedStrings.xml><?xml version="1.0" encoding="utf-8"?>
<sst xmlns="http://schemas.openxmlformats.org/spreadsheetml/2006/main" count="23" uniqueCount="21">
  <si>
    <t>a)</t>
  </si>
  <si>
    <t>b)</t>
  </si>
  <si>
    <t>Spese di rappresentanza</t>
  </si>
  <si>
    <t>c)</t>
  </si>
  <si>
    <t>d)</t>
  </si>
  <si>
    <t>Informazioni agli utenti</t>
  </si>
  <si>
    <t>e)</t>
  </si>
  <si>
    <t>Retribuzioni ed oneri</t>
  </si>
  <si>
    <t>f)</t>
  </si>
  <si>
    <t>Indennita' e rimborsi spese Amministratori
(comprensivi di oneri previdenziali)</t>
  </si>
  <si>
    <t>Servizi agli utenti (irrigazione, bonifica, ecc.)</t>
  </si>
  <si>
    <t>g)</t>
  </si>
  <si>
    <t>Altre voci (funzionamento uffici, fiscali, ecc.)</t>
  </si>
  <si>
    <t>Totale uscite correnti</t>
  </si>
  <si>
    <t>Importo 
€</t>
  </si>
  <si>
    <t>Consulenze</t>
  </si>
  <si>
    <t>percentuale
%</t>
  </si>
  <si>
    <t>Sede: Corso V. Emanuele II, 122 - 46100 MANTOVA</t>
  </si>
  <si>
    <t>Analisi spese correnti Consorzio di bonifica Garda Chiese – Anno 2019</t>
  </si>
  <si>
    <t>Bilancio di previsione 2019
(totale spese correnti € 13.050.152,00)</t>
  </si>
  <si>
    <t xml:space="preserve">Totale contributi riscossi: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</si>
</sst>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257174</xdr:colOff>
      <xdr:row>0</xdr:row>
      <xdr:rowOff>819150</xdr:rowOff>
    </xdr:to>
    <xdr:pic>
      <xdr:nvPicPr>
        <xdr:cNvPr id="2" name="Immagine 1" descr="G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4342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E18" sqref="E18"/>
    </sheetView>
  </sheetViews>
  <sheetFormatPr defaultRowHeight="15"/>
  <cols>
    <col min="1" max="1" width="2.85546875" bestFit="1" customWidth="1"/>
    <col min="2" max="2" width="45.7109375" customWidth="1"/>
    <col min="3" max="3" width="15.7109375" bestFit="1" customWidth="1"/>
    <col min="4" max="4" width="10.42578125" bestFit="1" customWidth="1"/>
    <col min="5" max="5" width="15.7109375" bestFit="1" customWidth="1"/>
    <col min="6" max="6" width="10.42578125" bestFit="1" customWidth="1"/>
  </cols>
  <sheetData>
    <row r="1" spans="1:6" ht="70.5" customHeight="1">
      <c r="A1" s="11"/>
      <c r="B1" s="11"/>
      <c r="C1" s="11"/>
      <c r="D1" s="11"/>
      <c r="E1" s="11"/>
      <c r="F1" s="11"/>
    </row>
    <row r="2" spans="1:6">
      <c r="A2" s="13" t="s">
        <v>17</v>
      </c>
      <c r="B2" s="14"/>
      <c r="C2" s="14"/>
      <c r="D2" s="14"/>
      <c r="E2" s="14"/>
      <c r="F2" s="14"/>
    </row>
    <row r="3" spans="1:6" ht="13.5" customHeight="1">
      <c r="A3" s="15"/>
      <c r="B3" s="12"/>
      <c r="C3" s="12"/>
      <c r="D3" s="12"/>
      <c r="E3" s="12"/>
      <c r="F3" s="12"/>
    </row>
    <row r="4" spans="1:6">
      <c r="A4" s="12"/>
      <c r="B4" s="16" t="s">
        <v>18</v>
      </c>
      <c r="C4" s="12"/>
      <c r="D4" s="12"/>
      <c r="E4" s="12"/>
      <c r="F4" s="12"/>
    </row>
    <row r="5" spans="1:6" ht="35.25" customHeight="1">
      <c r="A5" s="17" t="s">
        <v>19</v>
      </c>
      <c r="B5" s="11"/>
      <c r="C5" s="11"/>
      <c r="D5" s="11"/>
      <c r="E5" s="11"/>
      <c r="F5" s="11"/>
    </row>
    <row r="6" spans="1:6">
      <c r="C6" s="10">
        <v>2018</v>
      </c>
      <c r="D6" s="10"/>
      <c r="E6" s="10">
        <v>2019</v>
      </c>
      <c r="F6" s="10"/>
    </row>
    <row r="7" spans="1:6" ht="30">
      <c r="C7" s="3" t="s">
        <v>14</v>
      </c>
      <c r="D7" s="7" t="s">
        <v>16</v>
      </c>
      <c r="E7" s="3" t="s">
        <v>14</v>
      </c>
      <c r="F7" s="7" t="s">
        <v>16</v>
      </c>
    </row>
    <row r="8" spans="1:6" ht="30">
      <c r="A8" s="8" t="s">
        <v>0</v>
      </c>
      <c r="B8" s="1" t="s">
        <v>9</v>
      </c>
      <c r="C8" s="4">
        <f>66000+6500</f>
        <v>72500</v>
      </c>
      <c r="D8" s="6">
        <f>+C8*$D$15/$C$15</f>
        <v>0.55617757944613155</v>
      </c>
      <c r="E8" s="4">
        <f>76000+10000</f>
        <v>86000</v>
      </c>
      <c r="F8" s="6">
        <f>+E8*$F$15/$E$15-0.01</f>
        <v>0.64899615575358816</v>
      </c>
    </row>
    <row r="9" spans="1:6">
      <c r="A9" t="s">
        <v>1</v>
      </c>
      <c r="B9" t="s">
        <v>2</v>
      </c>
      <c r="C9" s="4">
        <v>10000</v>
      </c>
      <c r="D9" s="6">
        <f t="shared" ref="D9:D14" si="0">+C9*$D$15/$C$15</f>
        <v>7.6714148889121592E-2</v>
      </c>
      <c r="E9" s="4">
        <f>+C9</f>
        <v>10000</v>
      </c>
      <c r="F9" s="6">
        <f t="shared" ref="F9:F13" si="1">+E9*$F$15/$E$15</f>
        <v>7.6627459971347456E-2</v>
      </c>
    </row>
    <row r="10" spans="1:6">
      <c r="A10" t="s">
        <v>3</v>
      </c>
      <c r="B10" t="s">
        <v>15</v>
      </c>
      <c r="C10" s="4">
        <v>89600</v>
      </c>
      <c r="D10" s="6">
        <f t="shared" si="0"/>
        <v>0.68735877404652945</v>
      </c>
      <c r="E10" s="4">
        <f>64000+25600</f>
        <v>89600</v>
      </c>
      <c r="F10" s="6">
        <f t="shared" si="1"/>
        <v>0.68658204134327327</v>
      </c>
    </row>
    <row r="11" spans="1:6">
      <c r="A11" t="s">
        <v>4</v>
      </c>
      <c r="B11" t="s">
        <v>5</v>
      </c>
      <c r="C11" s="4">
        <v>5000</v>
      </c>
      <c r="D11" s="6">
        <f t="shared" si="0"/>
        <v>3.8357074444560796E-2</v>
      </c>
      <c r="E11" s="4">
        <v>5000</v>
      </c>
      <c r="F11" s="6">
        <f t="shared" si="1"/>
        <v>3.8313729985673728E-2</v>
      </c>
    </row>
    <row r="12" spans="1:6">
      <c r="A12" t="s">
        <v>6</v>
      </c>
      <c r="B12" t="s">
        <v>7</v>
      </c>
      <c r="C12" s="4">
        <v>5002250</v>
      </c>
      <c r="D12" s="6">
        <f t="shared" si="0"/>
        <v>38.374335128060849</v>
      </c>
      <c r="E12" s="4">
        <v>4975300</v>
      </c>
      <c r="F12" s="6">
        <f t="shared" si="1"/>
        <v>38.124460159544505</v>
      </c>
    </row>
    <row r="13" spans="1:6">
      <c r="A13" t="s">
        <v>8</v>
      </c>
      <c r="B13" t="s">
        <v>10</v>
      </c>
      <c r="C13" s="4">
        <v>5792387.8300000001</v>
      </c>
      <c r="D13" s="6">
        <f>+C13*$D$15/$C$15-0.01</f>
        <v>44.42581024141559</v>
      </c>
      <c r="E13" s="4">
        <v>5399664</v>
      </c>
      <c r="F13" s="6">
        <f t="shared" si="1"/>
        <v>41.376253701872592</v>
      </c>
    </row>
    <row r="14" spans="1:6">
      <c r="A14" t="s">
        <v>11</v>
      </c>
      <c r="B14" t="s">
        <v>12</v>
      </c>
      <c r="C14" s="5">
        <f>+C15-C13-C12-C11-C10-C9-C8</f>
        <v>2063667.17</v>
      </c>
      <c r="D14" s="6">
        <f t="shared" si="0"/>
        <v>15.831247053697219</v>
      </c>
      <c r="E14" s="5">
        <f>+E15-E8-E9-E10-E11-E12-E13</f>
        <v>2484588</v>
      </c>
      <c r="F14" s="6">
        <f>+E14*$F$15/$E$15</f>
        <v>19.038766751529025</v>
      </c>
    </row>
    <row r="15" spans="1:6">
      <c r="A15" s="9" t="s">
        <v>13</v>
      </c>
      <c r="B15" s="9"/>
      <c r="C15" s="4">
        <v>13035405</v>
      </c>
      <c r="D15" s="6">
        <v>100</v>
      </c>
      <c r="E15" s="4">
        <v>13050152</v>
      </c>
      <c r="F15" s="4">
        <v>100</v>
      </c>
    </row>
    <row r="17" spans="2:5">
      <c r="B17" s="2" t="s">
        <v>20</v>
      </c>
      <c r="C17" s="4">
        <v>12047245</v>
      </c>
      <c r="E17" s="4">
        <v>12129552</v>
      </c>
    </row>
  </sheetData>
  <mergeCells count="6">
    <mergeCell ref="A15:B15"/>
    <mergeCell ref="C6:D6"/>
    <mergeCell ref="E6:F6"/>
    <mergeCell ref="A1:F1"/>
    <mergeCell ref="A2:F2"/>
    <mergeCell ref="A5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2018-12-19T07:44:31Z</dcterms:created>
  <dcterms:modified xsi:type="dcterms:W3CDTF">2019-01-08T13:27:41Z</dcterms:modified>
</cp:coreProperties>
</file>